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nduf\Downloads\"/>
    </mc:Choice>
  </mc:AlternateContent>
  <xr:revisionPtr revIDLastSave="0" documentId="8_{88902DEB-0E65-4216-ADF2-FA3DA82CF86B}" xr6:coauthVersionLast="47" xr6:coauthVersionMax="47" xr10:uidLastSave="{00000000-0000-0000-0000-000000000000}"/>
  <bookViews>
    <workbookView xWindow="2685" yWindow="2685" windowWidth="15135" windowHeight="11295" xr2:uid="{35EC2D73-E766-4270-9CD9-12667BD2FA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E8" i="1"/>
  <c r="E7" i="1"/>
  <c r="E20" i="1"/>
  <c r="E18" i="1" l="1"/>
  <c r="E17" i="1"/>
  <c r="E15" i="1"/>
  <c r="E6" i="1"/>
  <c r="D5" i="1"/>
  <c r="E19" i="1" l="1"/>
  <c r="E21" i="1" l="1"/>
  <c r="E22" i="1" s="1"/>
</calcChain>
</file>

<file path=xl/sharedStrings.xml><?xml version="1.0" encoding="utf-8"?>
<sst xmlns="http://schemas.openxmlformats.org/spreadsheetml/2006/main" count="36" uniqueCount="31">
  <si>
    <t>입찰가</t>
    <phoneticPr fontId="3" type="noConversion"/>
  </si>
  <si>
    <t>감정가</t>
    <phoneticPr fontId="3" type="noConversion"/>
  </si>
  <si>
    <t>대출금(매매사업자)</t>
    <phoneticPr fontId="3" type="noConversion"/>
  </si>
  <si>
    <t>비용</t>
    <phoneticPr fontId="3" type="noConversion"/>
  </si>
  <si>
    <t>취득세</t>
    <phoneticPr fontId="3" type="noConversion"/>
  </si>
  <si>
    <t>법무비용/채권</t>
    <phoneticPr fontId="3" type="noConversion"/>
  </si>
  <si>
    <t>중도상환수수료</t>
    <phoneticPr fontId="3" type="noConversion"/>
  </si>
  <si>
    <t>대출이자(3개월)</t>
    <phoneticPr fontId="3" type="noConversion"/>
  </si>
  <si>
    <t>매도중개료</t>
    <phoneticPr fontId="3" type="noConversion"/>
  </si>
  <si>
    <t>미납관리비</t>
    <phoneticPr fontId="3" type="noConversion"/>
  </si>
  <si>
    <t>수리비</t>
    <phoneticPr fontId="3" type="noConversion"/>
  </si>
  <si>
    <t>명도비</t>
    <phoneticPr fontId="3" type="noConversion"/>
  </si>
  <si>
    <t>총 비용</t>
    <phoneticPr fontId="3" type="noConversion"/>
  </si>
  <si>
    <t>수익</t>
    <phoneticPr fontId="3" type="noConversion"/>
  </si>
  <si>
    <t>매도가</t>
    <phoneticPr fontId="3" type="noConversion"/>
  </si>
  <si>
    <r>
      <t>총투자금</t>
    </r>
    <r>
      <rPr>
        <sz val="10"/>
        <color theme="1"/>
        <rFont val="맑은 고딕"/>
        <family val="3"/>
        <charset val="129"/>
        <scheme val="minor"/>
      </rPr>
      <t>(입찰가+비용)</t>
    </r>
    <phoneticPr fontId="3" type="noConversion"/>
  </si>
  <si>
    <r>
      <t>실투자금</t>
    </r>
    <r>
      <rPr>
        <sz val="10"/>
        <color theme="1"/>
        <rFont val="맑은 고딕"/>
        <family val="3"/>
        <charset val="129"/>
        <scheme val="minor"/>
      </rPr>
      <t>(입찰가-대출금+비용)</t>
    </r>
    <phoneticPr fontId="3" type="noConversion"/>
  </si>
  <si>
    <r>
      <rPr>
        <sz val="11"/>
        <color theme="1"/>
        <rFont val="맑은 고딕"/>
        <family val="3"/>
        <charset val="129"/>
        <scheme val="minor"/>
      </rPr>
      <t>양도차익</t>
    </r>
    <r>
      <rPr>
        <sz val="10"/>
        <color theme="1"/>
        <rFont val="맑은 고딕"/>
        <family val="3"/>
        <charset val="129"/>
        <scheme val="minor"/>
      </rPr>
      <t>(매도가-입찰가-*필요경비)</t>
    </r>
    <phoneticPr fontId="3" type="noConversion"/>
  </si>
  <si>
    <t>종합소득세</t>
    <phoneticPr fontId="3" type="noConversion"/>
  </si>
  <si>
    <r>
      <t>세후이익</t>
    </r>
    <r>
      <rPr>
        <b/>
        <sz val="10"/>
        <color theme="1"/>
        <rFont val="맑은 고딕"/>
        <family val="3"/>
        <charset val="129"/>
        <scheme val="minor"/>
      </rPr>
      <t>(매도가-총투자금-소득세)</t>
    </r>
    <phoneticPr fontId="3" type="noConversion"/>
  </si>
  <si>
    <r>
      <t>순투자수익율</t>
    </r>
    <r>
      <rPr>
        <b/>
        <sz val="10"/>
        <color theme="1"/>
        <rFont val="맑은 고딕"/>
        <family val="3"/>
        <charset val="129"/>
        <scheme val="minor"/>
      </rPr>
      <t>(세후이익/순투자금)</t>
    </r>
    <phoneticPr fontId="3" type="noConversion"/>
  </si>
  <si>
    <t xml:space="preserve">*사건번호: </t>
    <phoneticPr fontId="3" type="noConversion"/>
  </si>
  <si>
    <t>&lt;= 조절팩터</t>
    <phoneticPr fontId="3" type="noConversion"/>
  </si>
  <si>
    <t>&lt;= 입력</t>
    <phoneticPr fontId="3" type="noConversion"/>
  </si>
  <si>
    <t>&lt;= 변경시 D8 %변경</t>
    <phoneticPr fontId="3" type="noConversion"/>
  </si>
  <si>
    <t>&lt;= 변경시 D9 %변경</t>
    <phoneticPr fontId="3" type="noConversion"/>
  </si>
  <si>
    <t>&lt;= 변경시 D10 %변경</t>
    <phoneticPr fontId="3" type="noConversion"/>
  </si>
  <si>
    <t>&lt;= 개인소득에 맞게 D20 % 변경</t>
    <phoneticPr fontId="3" type="noConversion"/>
  </si>
  <si>
    <t xml:space="preserve">  6억이하 1.1%</t>
    <phoneticPr fontId="3" type="noConversion"/>
  </si>
  <si>
    <t>&lt;= 변경시 D6 %변경</t>
    <phoneticPr fontId="3" type="noConversion"/>
  </si>
  <si>
    <t>딱쉬운 PT 단타 수익률 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</si>
</sst>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.0%"/>
    <numFmt numFmtId="177" formatCode="_-* #,##0.0_-;\-* #,##0.0_-;_-* &quot;-&quot;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rgb="FF0000CC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8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56">
    <xf numFmtId="0" fontId="0" fillId="0" borderId="0" xfId="0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76" fontId="0" fillId="2" borderId="6" xfId="2" applyNumberFormat="1" applyFont="1" applyFill="1" applyBorder="1" applyAlignment="1">
      <alignment horizontal="center" vertical="center"/>
    </xf>
    <xf numFmtId="41" fontId="0" fillId="2" borderId="4" xfId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9" fontId="0" fillId="2" borderId="12" xfId="2" applyFont="1" applyFill="1" applyBorder="1" applyAlignment="1">
      <alignment horizontal="center" vertical="center"/>
    </xf>
    <xf numFmtId="41" fontId="0" fillId="2" borderId="10" xfId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1" fontId="0" fillId="2" borderId="6" xfId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6" fontId="0" fillId="2" borderId="9" xfId="2" applyNumberFormat="1" applyFont="1" applyFill="1" applyBorder="1" applyAlignment="1">
      <alignment horizontal="center" vertical="center"/>
    </xf>
    <xf numFmtId="41" fontId="0" fillId="2" borderId="9" xfId="1" applyFont="1" applyFill="1" applyBorder="1" applyAlignment="1">
      <alignment horizontal="center" vertical="center"/>
    </xf>
    <xf numFmtId="176" fontId="0" fillId="2" borderId="0" xfId="2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41" fontId="0" fillId="2" borderId="7" xfId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41" fontId="4" fillId="2" borderId="7" xfId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9" fontId="0" fillId="2" borderId="9" xfId="2" applyFont="1" applyFill="1" applyBorder="1" applyAlignment="1">
      <alignment horizontal="center" vertical="center"/>
    </xf>
    <xf numFmtId="0" fontId="5" fillId="0" borderId="0" xfId="3" applyFont="1" applyFill="1">
      <alignment vertical="center"/>
    </xf>
    <xf numFmtId="0" fontId="2" fillId="3" borderId="8" xfId="0" applyFont="1" applyFill="1" applyBorder="1" applyAlignment="1">
      <alignment horizontal="center" vertical="center"/>
    </xf>
    <xf numFmtId="176" fontId="2" fillId="3" borderId="9" xfId="2" applyNumberFormat="1" applyFont="1" applyFill="1" applyBorder="1" applyAlignment="1">
      <alignment horizontal="center" vertical="center"/>
    </xf>
    <xf numFmtId="41" fontId="2" fillId="4" borderId="7" xfId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41" fontId="2" fillId="3" borderId="12" xfId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9" fontId="2" fillId="4" borderId="10" xfId="2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177" fontId="0" fillId="0" borderId="0" xfId="0" applyNumberFormat="1" applyFill="1" applyAlignment="1">
      <alignment horizontal="center" vertical="center"/>
    </xf>
    <xf numFmtId="0" fontId="6" fillId="0" borderId="8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0" xfId="3" applyFont="1" applyFill="1">
      <alignment vertical="center"/>
    </xf>
    <xf numFmtId="0" fontId="4" fillId="0" borderId="0" xfId="3" applyFill="1">
      <alignment vertical="center"/>
    </xf>
    <xf numFmtId="0" fontId="6" fillId="0" borderId="8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표준" xfId="0" builtinId="0"/>
    <cellStyle name="표준 2" xfId="3" xr:uid="{2A2255D0-96EE-44CE-971C-277E7A7053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F8237-C33A-49FF-9CF0-16F75F1E626E}">
  <dimension ref="B2:H23"/>
  <sheetViews>
    <sheetView tabSelected="1" workbookViewId="0">
      <selection activeCell="G13" sqref="G13"/>
    </sheetView>
  </sheetViews>
  <sheetFormatPr defaultRowHeight="16.5" x14ac:dyDescent="0.3"/>
  <cols>
    <col min="3" max="3" width="22.875" customWidth="1"/>
    <col min="4" max="4" width="10" customWidth="1"/>
    <col min="5" max="5" width="17.875" customWidth="1"/>
    <col min="6" max="6" width="27.5" bestFit="1" customWidth="1"/>
    <col min="7" max="7" width="12" customWidth="1"/>
    <col min="8" max="8" width="14.125" customWidth="1"/>
  </cols>
  <sheetData>
    <row r="2" spans="2:8" ht="26.25" x14ac:dyDescent="0.3">
      <c r="B2" s="54" t="s">
        <v>30</v>
      </c>
      <c r="C2" s="55"/>
      <c r="D2" s="55"/>
      <c r="E2" s="55"/>
      <c r="F2" s="45"/>
      <c r="G2" s="45"/>
    </row>
    <row r="3" spans="2:8" x14ac:dyDescent="0.3">
      <c r="B3" s="1" t="s">
        <v>21</v>
      </c>
      <c r="C3" s="2"/>
      <c r="D3" s="2"/>
      <c r="E3" s="3"/>
      <c r="F3" s="42"/>
      <c r="G3" s="42"/>
      <c r="H3" s="42"/>
    </row>
    <row r="4" spans="2:8" x14ac:dyDescent="0.3">
      <c r="B4" s="4" t="s">
        <v>0</v>
      </c>
      <c r="C4" s="5" t="s">
        <v>1</v>
      </c>
      <c r="D4" s="6"/>
      <c r="E4" s="7">
        <v>163000000</v>
      </c>
      <c r="F4" s="46"/>
      <c r="G4" s="42"/>
      <c r="H4" s="42"/>
    </row>
    <row r="5" spans="2:8" x14ac:dyDescent="0.3">
      <c r="B5" s="8"/>
      <c r="C5" s="31" t="s">
        <v>0</v>
      </c>
      <c r="D5" s="32">
        <f>E5/E4</f>
        <v>0.56339263803680983</v>
      </c>
      <c r="E5" s="33">
        <v>91833000</v>
      </c>
      <c r="F5" s="30" t="s">
        <v>22</v>
      </c>
      <c r="G5" s="42"/>
      <c r="H5" s="42"/>
    </row>
    <row r="6" spans="2:8" x14ac:dyDescent="0.3">
      <c r="B6" s="9"/>
      <c r="C6" s="10" t="s">
        <v>2</v>
      </c>
      <c r="D6" s="11">
        <v>0</v>
      </c>
      <c r="E6" s="12">
        <f>E5*D6</f>
        <v>0</v>
      </c>
      <c r="F6" s="47" t="s">
        <v>29</v>
      </c>
      <c r="G6" s="43"/>
      <c r="H6" s="43"/>
    </row>
    <row r="7" spans="2:8" x14ac:dyDescent="0.3">
      <c r="B7" s="13" t="s">
        <v>3</v>
      </c>
      <c r="C7" s="5" t="s">
        <v>4</v>
      </c>
      <c r="D7" s="6">
        <v>1.0999999999999999E-2</v>
      </c>
      <c r="E7" s="14">
        <f>E5*D7</f>
        <v>1010162.9999999999</v>
      </c>
      <c r="F7" s="48" t="s">
        <v>28</v>
      </c>
      <c r="G7" s="44"/>
      <c r="H7" s="44"/>
    </row>
    <row r="8" spans="2:8" x14ac:dyDescent="0.3">
      <c r="B8" s="15"/>
      <c r="C8" s="16" t="s">
        <v>5</v>
      </c>
      <c r="D8" s="17">
        <v>5.0000000000000001E-3</v>
      </c>
      <c r="E8" s="18">
        <f>E5*D8</f>
        <v>459165</v>
      </c>
      <c r="F8" s="49" t="s">
        <v>24</v>
      </c>
      <c r="G8" s="42"/>
      <c r="H8" s="42"/>
    </row>
    <row r="9" spans="2:8" x14ac:dyDescent="0.3">
      <c r="B9" s="15"/>
      <c r="C9" s="16" t="s">
        <v>6</v>
      </c>
      <c r="D9" s="17">
        <v>0.01</v>
      </c>
      <c r="E9" s="18">
        <f>E6*D9</f>
        <v>0</v>
      </c>
      <c r="F9" s="49" t="s">
        <v>25</v>
      </c>
      <c r="G9" s="42"/>
      <c r="H9" s="42"/>
    </row>
    <row r="10" spans="2:8" x14ac:dyDescent="0.3">
      <c r="B10" s="15"/>
      <c r="C10" s="16" t="s">
        <v>7</v>
      </c>
      <c r="D10" s="17">
        <v>0.05</v>
      </c>
      <c r="E10" s="18">
        <f>E6*D10/4</f>
        <v>0</v>
      </c>
      <c r="F10" s="49" t="s">
        <v>26</v>
      </c>
      <c r="G10" s="42"/>
      <c r="H10" s="42"/>
    </row>
    <row r="11" spans="2:8" x14ac:dyDescent="0.3">
      <c r="B11" s="15"/>
      <c r="C11" s="16" t="s">
        <v>8</v>
      </c>
      <c r="D11" s="17"/>
      <c r="E11" s="18">
        <v>3000000</v>
      </c>
      <c r="F11" s="49" t="s">
        <v>23</v>
      </c>
      <c r="G11" s="42"/>
      <c r="H11" s="42"/>
    </row>
    <row r="12" spans="2:8" x14ac:dyDescent="0.3">
      <c r="B12" s="15"/>
      <c r="C12" s="16" t="s">
        <v>9</v>
      </c>
      <c r="D12" s="17"/>
      <c r="E12" s="18">
        <v>700000</v>
      </c>
      <c r="F12" s="49" t="s">
        <v>23</v>
      </c>
      <c r="G12" s="42"/>
      <c r="H12" s="42"/>
    </row>
    <row r="13" spans="2:8" x14ac:dyDescent="0.3">
      <c r="B13" s="15"/>
      <c r="C13" s="16" t="s">
        <v>10</v>
      </c>
      <c r="D13" s="17"/>
      <c r="E13" s="18">
        <v>7000000</v>
      </c>
      <c r="F13" s="49" t="s">
        <v>23</v>
      </c>
      <c r="G13" s="42"/>
      <c r="H13" s="42"/>
    </row>
    <row r="14" spans="2:8" x14ac:dyDescent="0.3">
      <c r="B14" s="15"/>
      <c r="C14" s="16" t="s">
        <v>11</v>
      </c>
      <c r="D14" s="19"/>
      <c r="E14" s="23">
        <v>2000000</v>
      </c>
      <c r="F14" s="49" t="s">
        <v>23</v>
      </c>
      <c r="G14" s="42"/>
      <c r="H14" s="42"/>
    </row>
    <row r="15" spans="2:8" x14ac:dyDescent="0.3">
      <c r="B15" s="20"/>
      <c r="C15" s="34" t="s">
        <v>12</v>
      </c>
      <c r="D15" s="35"/>
      <c r="E15" s="36">
        <f>SUM(E7:E14)</f>
        <v>14169328</v>
      </c>
      <c r="F15" s="42"/>
      <c r="G15" s="42"/>
      <c r="H15" s="42"/>
    </row>
    <row r="16" spans="2:8" x14ac:dyDescent="0.3">
      <c r="B16" s="4" t="s">
        <v>13</v>
      </c>
      <c r="C16" s="5" t="s">
        <v>14</v>
      </c>
      <c r="D16" s="6"/>
      <c r="E16" s="7">
        <v>130000000</v>
      </c>
      <c r="F16" s="49" t="s">
        <v>23</v>
      </c>
      <c r="G16" s="42"/>
      <c r="H16" s="42"/>
    </row>
    <row r="17" spans="2:8" x14ac:dyDescent="0.3">
      <c r="B17" s="8"/>
      <c r="C17" s="21" t="s">
        <v>15</v>
      </c>
      <c r="D17" s="22"/>
      <c r="E17" s="23">
        <f>E5+E15</f>
        <v>106002328</v>
      </c>
      <c r="F17" s="50"/>
      <c r="G17" s="42"/>
      <c r="H17" s="42"/>
    </row>
    <row r="18" spans="2:8" x14ac:dyDescent="0.3">
      <c r="B18" s="8"/>
      <c r="C18" s="24" t="s">
        <v>16</v>
      </c>
      <c r="D18" s="25"/>
      <c r="E18" s="26">
        <f>(E5-E6+E15)</f>
        <v>106002328</v>
      </c>
      <c r="F18" s="42"/>
      <c r="G18" s="42"/>
      <c r="H18" s="42"/>
    </row>
    <row r="19" spans="2:8" x14ac:dyDescent="0.3">
      <c r="B19" s="8"/>
      <c r="C19" s="27" t="s">
        <v>17</v>
      </c>
      <c r="D19" s="28"/>
      <c r="E19" s="23">
        <f>E16-E5-E15</f>
        <v>23997672</v>
      </c>
      <c r="F19" s="42"/>
      <c r="G19" s="42"/>
      <c r="H19" s="42"/>
    </row>
    <row r="20" spans="2:8" x14ac:dyDescent="0.3">
      <c r="B20" s="8"/>
      <c r="C20" s="16" t="s">
        <v>18</v>
      </c>
      <c r="D20" s="29">
        <v>0.15</v>
      </c>
      <c r="E20" s="23">
        <f>E19*D20</f>
        <v>3599650.8</v>
      </c>
      <c r="F20" s="51" t="s">
        <v>27</v>
      </c>
      <c r="G20" s="52"/>
      <c r="H20" s="42"/>
    </row>
    <row r="21" spans="2:8" x14ac:dyDescent="0.3">
      <c r="B21" s="8"/>
      <c r="C21" s="37" t="s">
        <v>19</v>
      </c>
      <c r="D21" s="38"/>
      <c r="E21" s="33">
        <f>E16-E17-E20</f>
        <v>20398021.199999999</v>
      </c>
      <c r="F21" s="53"/>
      <c r="G21" s="52"/>
      <c r="H21" s="42"/>
    </row>
    <row r="22" spans="2:8" x14ac:dyDescent="0.3">
      <c r="B22" s="9"/>
      <c r="C22" s="39" t="s">
        <v>20</v>
      </c>
      <c r="D22" s="40"/>
      <c r="E22" s="41">
        <f>E21/E18</f>
        <v>0.19242993606706449</v>
      </c>
      <c r="F22" s="52"/>
      <c r="G22" s="52"/>
      <c r="H22" s="42"/>
    </row>
    <row r="23" spans="2:8" x14ac:dyDescent="0.3">
      <c r="F23" s="45"/>
      <c r="G23" s="45"/>
      <c r="H23" s="45"/>
    </row>
  </sheetData>
  <mergeCells count="11">
    <mergeCell ref="B2:E2"/>
    <mergeCell ref="B16:B22"/>
    <mergeCell ref="C17:D17"/>
    <mergeCell ref="C18:D18"/>
    <mergeCell ref="C19:D19"/>
    <mergeCell ref="C21:D21"/>
    <mergeCell ref="C22:D22"/>
    <mergeCell ref="B3:E3"/>
    <mergeCell ref="B4:B6"/>
    <mergeCell ref="B7:B15"/>
    <mergeCell ref="C15:D15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구열 백</dc:creator>
  <cp:lastModifiedBy>구열 백</cp:lastModifiedBy>
  <dcterms:created xsi:type="dcterms:W3CDTF">2026-04-09T07:11:22Z</dcterms:created>
  <dcterms:modified xsi:type="dcterms:W3CDTF">2026-04-09T07:43:18Z</dcterms:modified>
</cp:coreProperties>
</file>